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velopment Services\Planning\_Historic Preservation\Mills Act\"/>
    </mc:Choice>
  </mc:AlternateContent>
  <bookViews>
    <workbookView xWindow="0" yWindow="0" windowWidth="41280" windowHeight="13392" firstSheet="1" activeTab="1"/>
  </bookViews>
  <sheets>
    <sheet name="Sheet1" sheetId="1" state="hidden" r:id="rId1"/>
    <sheet name="Mills Act Entry Form" sheetId="3" r:id="rId2"/>
    <sheet name="Mills Act Summary Residential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12" i="2"/>
  <c r="C17" i="2" l="1"/>
  <c r="C8" i="2"/>
  <c r="C5" i="2"/>
  <c r="C4" i="2"/>
  <c r="C7" i="2" l="1"/>
  <c r="C10" i="2" s="1"/>
  <c r="C19" i="2" s="1"/>
  <c r="C23" i="1"/>
  <c r="C22" i="1"/>
  <c r="C20" i="1"/>
  <c r="C13" i="1"/>
  <c r="C11" i="1"/>
  <c r="C4" i="1"/>
  <c r="C24" i="3" l="1"/>
  <c r="C21" i="2"/>
  <c r="C26" i="3" s="1"/>
</calcChain>
</file>

<file path=xl/sharedStrings.xml><?xml version="1.0" encoding="utf-8"?>
<sst xmlns="http://schemas.openxmlformats.org/spreadsheetml/2006/main" count="45" uniqueCount="38">
  <si>
    <t>Income</t>
  </si>
  <si>
    <t>Monthly Rental Income</t>
  </si>
  <si>
    <t>Annual Rental Income</t>
  </si>
  <si>
    <t>Operating Expenses</t>
  </si>
  <si>
    <t>Insurance</t>
  </si>
  <si>
    <t>Utilities</t>
  </si>
  <si>
    <t>Management</t>
  </si>
  <si>
    <t>Other Expenses</t>
  </si>
  <si>
    <t>Total Expenses</t>
  </si>
  <si>
    <t>Net Operating Income</t>
  </si>
  <si>
    <t>Capitalization Rate</t>
  </si>
  <si>
    <t>Interest</t>
  </si>
  <si>
    <t>Historical Property Risk</t>
  </si>
  <si>
    <t>Amoritization</t>
  </si>
  <si>
    <t>Property Tax</t>
  </si>
  <si>
    <t>Total Capitalization Rate</t>
  </si>
  <si>
    <t>Mills Act Assessment</t>
  </si>
  <si>
    <t>Mills act Taxes</t>
  </si>
  <si>
    <t>Current Taxes</t>
  </si>
  <si>
    <t>Total Savings</t>
  </si>
  <si>
    <t>Annual Insurance Premiums</t>
  </si>
  <si>
    <t>Maintenance and Repairs</t>
  </si>
  <si>
    <t>Input the following amounts in the boxes</t>
  </si>
  <si>
    <t>*Estimate will change once we have a copy of the tax bill</t>
  </si>
  <si>
    <t>Total Operating Income</t>
  </si>
  <si>
    <t>Interest Component</t>
  </si>
  <si>
    <t>Historical Property Risk Component</t>
  </si>
  <si>
    <t>Amoritization Component</t>
  </si>
  <si>
    <t>Property Tax Component</t>
  </si>
  <si>
    <t>Estimated Mills Act Taxes</t>
  </si>
  <si>
    <t>Estimated Mills Act Valuation</t>
  </si>
  <si>
    <t>MILLS ACT TAX CALCULATOR</t>
  </si>
  <si>
    <t>Simple Mills Act Formula - Residential</t>
  </si>
  <si>
    <t xml:space="preserve">Interst Component </t>
  </si>
  <si>
    <t>Check with Planning Staff. Percentage changes yearly.</t>
  </si>
  <si>
    <t>Annual Insurance</t>
  </si>
  <si>
    <t>Annual Utilities</t>
  </si>
  <si>
    <t>Monthly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</si>
</sst>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3" fillId="0" borderId="1" xfId="2" applyFont="1" applyBorder="1"/>
    <xf numFmtId="0" fontId="5" fillId="0" borderId="0" xfId="0" applyFont="1"/>
    <xf numFmtId="0" fontId="6" fillId="0" borderId="0" xfId="0" applyFont="1"/>
    <xf numFmtId="44" fontId="0" fillId="0" borderId="0" xfId="0" applyNumberFormat="1"/>
    <xf numFmtId="10" fontId="0" fillId="0" borderId="0" xfId="0" applyNumberFormat="1"/>
    <xf numFmtId="44" fontId="6" fillId="2" borderId="1" xfId="2" applyFont="1" applyFill="1" applyBorder="1"/>
    <xf numFmtId="44" fontId="4" fillId="0" borderId="2" xfId="2" applyFont="1" applyFill="1" applyBorder="1"/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0" fontId="3" fillId="0" borderId="1" xfId="1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B2" sqref="B2"/>
    </sheetView>
  </sheetViews>
  <sheetFormatPr defaultRowHeight="14.4" x14ac:dyDescent="0.3"/>
  <cols>
    <col min="2" max="2" width="23.44140625" customWidth="1"/>
  </cols>
  <sheetData>
    <row r="2" spans="2:3" x14ac:dyDescent="0.3">
      <c r="B2" t="s">
        <v>0</v>
      </c>
    </row>
    <row r="3" spans="2:3" x14ac:dyDescent="0.3">
      <c r="B3" t="s">
        <v>1</v>
      </c>
    </row>
    <row r="4" spans="2:3" x14ac:dyDescent="0.3">
      <c r="B4" t="s">
        <v>2</v>
      </c>
      <c r="C4">
        <f>C3*12</f>
        <v>0</v>
      </c>
    </row>
    <row r="6" spans="2:3" x14ac:dyDescent="0.3">
      <c r="B6" t="s">
        <v>3</v>
      </c>
    </row>
    <row r="7" spans="2:3" x14ac:dyDescent="0.3">
      <c r="B7" t="s">
        <v>4</v>
      </c>
    </row>
    <row r="8" spans="2:3" x14ac:dyDescent="0.3">
      <c r="B8" t="s">
        <v>5</v>
      </c>
    </row>
    <row r="9" spans="2:3" x14ac:dyDescent="0.3">
      <c r="B9" t="s">
        <v>6</v>
      </c>
    </row>
    <row r="10" spans="2:3" x14ac:dyDescent="0.3">
      <c r="B10" t="s">
        <v>7</v>
      </c>
    </row>
    <row r="11" spans="2:3" x14ac:dyDescent="0.3">
      <c r="B11" t="s">
        <v>8</v>
      </c>
      <c r="C11">
        <f>SUM(C7:C10)</f>
        <v>0</v>
      </c>
    </row>
    <row r="13" spans="2:3" x14ac:dyDescent="0.3">
      <c r="B13" t="s">
        <v>9</v>
      </c>
      <c r="C13">
        <f>C4-C11</f>
        <v>0</v>
      </c>
    </row>
    <row r="15" spans="2:3" x14ac:dyDescent="0.3">
      <c r="B15" t="s">
        <v>10</v>
      </c>
    </row>
    <row r="16" spans="2:3" x14ac:dyDescent="0.3">
      <c r="B16" t="s">
        <v>11</v>
      </c>
      <c r="C16" s="1">
        <v>4.2000000000000003E-2</v>
      </c>
    </row>
    <row r="17" spans="2:3" x14ac:dyDescent="0.3">
      <c r="B17" t="s">
        <v>12</v>
      </c>
      <c r="C17" s="1">
        <v>0.04</v>
      </c>
    </row>
    <row r="18" spans="2:3" x14ac:dyDescent="0.3">
      <c r="B18" t="s">
        <v>13</v>
      </c>
      <c r="C18" s="1">
        <v>0.05</v>
      </c>
    </row>
    <row r="19" spans="2:3" x14ac:dyDescent="0.3">
      <c r="B19" t="s">
        <v>14</v>
      </c>
      <c r="C19" s="1">
        <v>0.01</v>
      </c>
    </row>
    <row r="20" spans="2:3" x14ac:dyDescent="0.3">
      <c r="B20" t="s">
        <v>15</v>
      </c>
      <c r="C20" s="2">
        <f>SUM(C16:C19)</f>
        <v>0.14200000000000002</v>
      </c>
    </row>
    <row r="22" spans="2:3" x14ac:dyDescent="0.3">
      <c r="B22" t="s">
        <v>16</v>
      </c>
      <c r="C22">
        <f>C13/C20</f>
        <v>0</v>
      </c>
    </row>
    <row r="23" spans="2:3" x14ac:dyDescent="0.3">
      <c r="B23" t="s">
        <v>17</v>
      </c>
      <c r="C23">
        <f>C22*0.01</f>
        <v>0</v>
      </c>
    </row>
    <row r="25" spans="2:3" x14ac:dyDescent="0.3">
      <c r="B25" t="s">
        <v>18</v>
      </c>
    </row>
    <row r="27" spans="2:3" x14ac:dyDescent="0.3">
      <c r="B27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showGridLines="0" tabSelected="1" workbookViewId="0">
      <selection activeCell="C18" sqref="C18"/>
    </sheetView>
  </sheetViews>
  <sheetFormatPr defaultRowHeight="14.4" x14ac:dyDescent="0.3"/>
  <cols>
    <col min="2" max="2" width="40.88671875" customWidth="1"/>
    <col min="3" max="3" width="19.33203125" customWidth="1"/>
  </cols>
  <sheetData>
    <row r="2" spans="2:3" ht="24" thickBot="1" x14ac:dyDescent="0.5">
      <c r="B2" s="13" t="s">
        <v>31</v>
      </c>
      <c r="C2" s="13"/>
    </row>
    <row r="4" spans="2:3" ht="18" x14ac:dyDescent="0.35">
      <c r="B4" s="3" t="s">
        <v>22</v>
      </c>
    </row>
    <row r="5" spans="2:3" ht="15" thickBot="1" x14ac:dyDescent="0.35"/>
    <row r="6" spans="2:3" ht="33.75" customHeight="1" thickBot="1" x14ac:dyDescent="0.35">
      <c r="B6" s="5" t="s">
        <v>1</v>
      </c>
      <c r="C6" s="6"/>
    </row>
    <row r="7" spans="2:3" ht="16.2" thickBot="1" x14ac:dyDescent="0.35">
      <c r="B7" s="5"/>
      <c r="C7" s="4"/>
    </row>
    <row r="8" spans="2:3" ht="33.75" customHeight="1" thickBot="1" x14ac:dyDescent="0.35">
      <c r="B8" s="5" t="s">
        <v>20</v>
      </c>
      <c r="C8" s="6"/>
    </row>
    <row r="9" spans="2:3" ht="16.2" thickBot="1" x14ac:dyDescent="0.35">
      <c r="B9" s="5"/>
      <c r="C9" s="4"/>
    </row>
    <row r="10" spans="2:3" ht="33.75" customHeight="1" thickBot="1" x14ac:dyDescent="0.35">
      <c r="B10" s="5" t="s">
        <v>37</v>
      </c>
      <c r="C10" s="6"/>
    </row>
    <row r="11" spans="2:3" ht="16.2" thickBot="1" x14ac:dyDescent="0.35">
      <c r="B11" s="5"/>
      <c r="C11" s="4"/>
    </row>
    <row r="12" spans="2:3" ht="32.25" customHeight="1" thickBot="1" x14ac:dyDescent="0.35">
      <c r="B12" s="5" t="s">
        <v>21</v>
      </c>
      <c r="C12" s="6"/>
    </row>
    <row r="15" spans="2:3" ht="15.6" x14ac:dyDescent="0.3">
      <c r="B15" s="5" t="s">
        <v>23</v>
      </c>
    </row>
    <row r="17" spans="2:3" ht="15" thickBot="1" x14ac:dyDescent="0.35"/>
    <row r="18" spans="2:3" ht="32.4" customHeight="1" thickBot="1" x14ac:dyDescent="0.35">
      <c r="B18" s="5" t="s">
        <v>33</v>
      </c>
      <c r="C18" s="15">
        <v>7.0000000000000007E-2</v>
      </c>
    </row>
    <row r="19" spans="2:3" x14ac:dyDescent="0.3">
      <c r="B19" t="s">
        <v>34</v>
      </c>
    </row>
    <row r="24" spans="2:3" ht="32.25" customHeight="1" thickBot="1" x14ac:dyDescent="0.35">
      <c r="B24" s="5" t="s">
        <v>30</v>
      </c>
      <c r="C24" s="12">
        <f>'Mills Act Summary Residential'!C19</f>
        <v>0</v>
      </c>
    </row>
    <row r="25" spans="2:3" ht="18.600000000000001" thickBot="1" x14ac:dyDescent="0.4">
      <c r="B25" s="8"/>
    </row>
    <row r="26" spans="2:3" ht="33.75" customHeight="1" thickBot="1" x14ac:dyDescent="0.4">
      <c r="B26" s="7" t="s">
        <v>29</v>
      </c>
      <c r="C26" s="11">
        <f>'Mills Act Summary Residential'!C21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showGridLines="0" workbookViewId="0">
      <selection activeCell="C19" sqref="C19"/>
    </sheetView>
  </sheetViews>
  <sheetFormatPr defaultRowHeight="14.4" x14ac:dyDescent="0.3"/>
  <cols>
    <col min="2" max="2" width="39.33203125" customWidth="1"/>
    <col min="3" max="3" width="17" customWidth="1"/>
  </cols>
  <sheetData>
    <row r="2" spans="2:3" ht="23.4" x14ac:dyDescent="0.45">
      <c r="B2" s="14" t="s">
        <v>32</v>
      </c>
      <c r="C2" s="14"/>
    </row>
    <row r="4" spans="2:3" x14ac:dyDescent="0.3">
      <c r="B4" t="s">
        <v>2</v>
      </c>
      <c r="C4" s="9">
        <f>'Mills Act Entry Form'!C6*12</f>
        <v>0</v>
      </c>
    </row>
    <row r="5" spans="2:3" x14ac:dyDescent="0.3">
      <c r="B5" t="s">
        <v>35</v>
      </c>
      <c r="C5" s="9">
        <f>'Mills Act Entry Form'!C8</f>
        <v>0</v>
      </c>
    </row>
    <row r="6" spans="2:3" x14ac:dyDescent="0.3">
      <c r="B6" t="s">
        <v>36</v>
      </c>
      <c r="C6" s="9">
        <f>'Mills Act Entry Form'!C10*12</f>
        <v>0</v>
      </c>
    </row>
    <row r="7" spans="2:3" x14ac:dyDescent="0.3">
      <c r="B7" t="s">
        <v>6</v>
      </c>
      <c r="C7" s="9">
        <f>C4*0.05</f>
        <v>0</v>
      </c>
    </row>
    <row r="8" spans="2:3" x14ac:dyDescent="0.3">
      <c r="B8" t="s">
        <v>21</v>
      </c>
      <c r="C8" s="9">
        <f>'Mills Act Entry Form'!C12</f>
        <v>0</v>
      </c>
    </row>
    <row r="10" spans="2:3" x14ac:dyDescent="0.3">
      <c r="B10" t="s">
        <v>24</v>
      </c>
      <c r="C10" s="9">
        <f>C4-(C5+C6+C8+C7)</f>
        <v>0</v>
      </c>
    </row>
    <row r="12" spans="2:3" x14ac:dyDescent="0.3">
      <c r="B12" t="s">
        <v>25</v>
      </c>
      <c r="C12" s="10">
        <f>'Mills Act Entry Form'!C18</f>
        <v>7.0000000000000007E-2</v>
      </c>
    </row>
    <row r="13" spans="2:3" x14ac:dyDescent="0.3">
      <c r="B13" t="s">
        <v>26</v>
      </c>
      <c r="C13" s="1">
        <v>0.04</v>
      </c>
    </row>
    <row r="14" spans="2:3" x14ac:dyDescent="0.3">
      <c r="B14" t="s">
        <v>27</v>
      </c>
      <c r="C14" s="1">
        <v>0.05</v>
      </c>
    </row>
    <row r="15" spans="2:3" x14ac:dyDescent="0.3">
      <c r="B15" t="s">
        <v>28</v>
      </c>
      <c r="C15" s="1">
        <v>0.01</v>
      </c>
    </row>
    <row r="16" spans="2:3" x14ac:dyDescent="0.3">
      <c r="C16" s="1"/>
    </row>
    <row r="17" spans="2:3" x14ac:dyDescent="0.3">
      <c r="B17" t="s">
        <v>10</v>
      </c>
      <c r="C17" s="1">
        <f>C12+C13+C14+C15</f>
        <v>0.17000000000000004</v>
      </c>
    </row>
    <row r="19" spans="2:3" x14ac:dyDescent="0.3">
      <c r="B19" t="s">
        <v>30</v>
      </c>
      <c r="C19" s="9">
        <f>C10/C17</f>
        <v>0</v>
      </c>
    </row>
    <row r="21" spans="2:3" x14ac:dyDescent="0.3">
      <c r="B21" t="s">
        <v>29</v>
      </c>
      <c r="C21" s="9">
        <f>C19*0.01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Mills Act Entry Form</vt:lpstr>
      <vt:lpstr>Mills Act Summary Residential</vt:lpstr>
    </vt:vector>
  </TitlesOfParts>
  <Company>City of Pomona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Starns, Geoffrey</dc:creator>
  <cp:lastModifiedBy>Starns, Geoffrey</cp:lastModifiedBy>
  <dcterms:created xsi:type="dcterms:W3CDTF">2021-07-07T18:39:49Z</dcterms:created>
  <dcterms:modified xsi:type="dcterms:W3CDTF">2024-04-17T14:57:48Z</dcterms:modified>
</cp:coreProperties>
</file>